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1.10.2020\"/>
    </mc:Choice>
  </mc:AlternateContent>
  <bookViews>
    <workbookView xWindow="0" yWindow="0" windowWidth="20490" windowHeight="7755"/>
  </bookViews>
  <sheets>
    <sheet name="Q 1" sheetId="1" r:id="rId1"/>
    <sheet name="Q2" sheetId="2" r:id="rId2"/>
    <sheet name="Q3" sheetId="3" r:id="rId3"/>
    <sheet name="Q4" sheetId="4" r:id="rId4"/>
    <sheet name="Q5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5" l="1"/>
  <c r="H6" i="5"/>
  <c r="H5" i="5"/>
  <c r="H4" i="5"/>
  <c r="H8" i="5" s="1"/>
  <c r="G7" i="5"/>
  <c r="G6" i="5"/>
  <c r="G5" i="5"/>
  <c r="G4" i="5"/>
  <c r="G8" i="5" s="1"/>
  <c r="F7" i="5"/>
  <c r="F6" i="5"/>
  <c r="F5" i="5"/>
  <c r="F4" i="5"/>
  <c r="F8" i="5" s="1"/>
  <c r="H5" i="4"/>
  <c r="F6" i="4"/>
  <c r="G6" i="4" s="1"/>
  <c r="H6" i="4" s="1"/>
  <c r="E6" i="4"/>
  <c r="E10" i="4"/>
  <c r="F10" i="4" s="1"/>
  <c r="G10" i="4" s="1"/>
  <c r="H10" i="4" s="1"/>
  <c r="E9" i="4"/>
  <c r="F9" i="4" s="1"/>
  <c r="G9" i="4" s="1"/>
  <c r="H9" i="4" s="1"/>
  <c r="E8" i="4"/>
  <c r="F8" i="4" s="1"/>
  <c r="G8" i="4" s="1"/>
  <c r="H8" i="4" s="1"/>
  <c r="E7" i="4"/>
  <c r="F7" i="4" s="1"/>
  <c r="G7" i="4" s="1"/>
  <c r="H7" i="4" s="1"/>
  <c r="F34" i="3"/>
  <c r="H29" i="3"/>
  <c r="H22" i="3"/>
  <c r="H28" i="3"/>
  <c r="H27" i="3"/>
  <c r="H26" i="3"/>
  <c r="H25" i="3"/>
  <c r="H24" i="3"/>
  <c r="H23" i="3"/>
  <c r="E21" i="3"/>
  <c r="F21" i="3" s="1"/>
  <c r="G21" i="3" s="1"/>
  <c r="H21" i="3" s="1"/>
  <c r="F23" i="3"/>
  <c r="G23" i="3"/>
  <c r="G24" i="3"/>
  <c r="E28" i="3"/>
  <c r="F28" i="3" s="1"/>
  <c r="G28" i="3" s="1"/>
  <c r="E27" i="3"/>
  <c r="F27" i="3" s="1"/>
  <c r="G27" i="3" s="1"/>
  <c r="E26" i="3"/>
  <c r="F26" i="3" s="1"/>
  <c r="G26" i="3" s="1"/>
  <c r="E25" i="3"/>
  <c r="F25" i="3" s="1"/>
  <c r="G25" i="3" s="1"/>
  <c r="E24" i="3"/>
  <c r="F24" i="3" s="1"/>
  <c r="E23" i="3"/>
  <c r="E22" i="3"/>
  <c r="F22" i="3" s="1"/>
  <c r="G22" i="3" s="1"/>
  <c r="H5" i="3"/>
  <c r="E6" i="3"/>
  <c r="F6" i="3" s="1"/>
  <c r="G6" i="3" s="1"/>
  <c r="H6" i="3" s="1"/>
  <c r="E13" i="3"/>
  <c r="F13" i="3" s="1"/>
  <c r="G13" i="3" s="1"/>
  <c r="H13" i="3" s="1"/>
  <c r="E12" i="3"/>
  <c r="F12" i="3" s="1"/>
  <c r="G12" i="3" s="1"/>
  <c r="H12" i="3" s="1"/>
  <c r="E11" i="3"/>
  <c r="F11" i="3" s="1"/>
  <c r="G11" i="3" s="1"/>
  <c r="H11" i="3" s="1"/>
  <c r="E10" i="3"/>
  <c r="F10" i="3" s="1"/>
  <c r="G10" i="3" s="1"/>
  <c r="H10" i="3" s="1"/>
  <c r="E9" i="3"/>
  <c r="F9" i="3" s="1"/>
  <c r="G9" i="3" s="1"/>
  <c r="H9" i="3" s="1"/>
  <c r="E8" i="3"/>
  <c r="F8" i="3" s="1"/>
  <c r="G8" i="3" s="1"/>
  <c r="H8" i="3" s="1"/>
  <c r="E7" i="3"/>
  <c r="F7" i="3" s="1"/>
  <c r="G7" i="3" s="1"/>
  <c r="H7" i="3" s="1"/>
  <c r="H11" i="4" l="1"/>
  <c r="H14" i="3"/>
  <c r="F28" i="2"/>
  <c r="G28" i="2" s="1"/>
  <c r="H28" i="2" s="1"/>
  <c r="F27" i="2"/>
  <c r="G27" i="2" s="1"/>
  <c r="H27" i="2" s="1"/>
  <c r="F23" i="2"/>
  <c r="E22" i="2"/>
  <c r="F22" i="2" s="1"/>
  <c r="G22" i="2" s="1"/>
  <c r="H22" i="2" s="1"/>
  <c r="E31" i="2"/>
  <c r="F31" i="2" s="1"/>
  <c r="G31" i="2" s="1"/>
  <c r="H31" i="2" s="1"/>
  <c r="E30" i="2"/>
  <c r="F30" i="2" s="1"/>
  <c r="G30" i="2" s="1"/>
  <c r="H30" i="2" s="1"/>
  <c r="E29" i="2"/>
  <c r="F29" i="2" s="1"/>
  <c r="E28" i="2"/>
  <c r="E27" i="2"/>
  <c r="E26" i="2"/>
  <c r="F26" i="2" s="1"/>
  <c r="E25" i="2"/>
  <c r="F25" i="2" s="1"/>
  <c r="G25" i="2" s="1"/>
  <c r="H25" i="2" s="1"/>
  <c r="E24" i="2"/>
  <c r="F24" i="2" s="1"/>
  <c r="G24" i="2" s="1"/>
  <c r="H24" i="2" s="1"/>
  <c r="E23" i="2"/>
  <c r="H21" i="2"/>
  <c r="H14" i="2"/>
  <c r="H11" i="2"/>
  <c r="H10" i="2"/>
  <c r="H7" i="2"/>
  <c r="H6" i="2"/>
  <c r="H4" i="2"/>
  <c r="G5" i="2"/>
  <c r="H5" i="2" s="1"/>
  <c r="E14" i="2"/>
  <c r="E13" i="2"/>
  <c r="E12" i="2"/>
  <c r="E11" i="2"/>
  <c r="E10" i="2"/>
  <c r="E9" i="2"/>
  <c r="E8" i="2"/>
  <c r="E7" i="2"/>
  <c r="E6" i="2"/>
  <c r="E5" i="2"/>
  <c r="G14" i="2"/>
  <c r="G13" i="2"/>
  <c r="H13" i="2" s="1"/>
  <c r="G12" i="2"/>
  <c r="H12" i="2" s="1"/>
  <c r="G11" i="2"/>
  <c r="G10" i="2"/>
  <c r="G9" i="2"/>
  <c r="H9" i="2" s="1"/>
  <c r="G8" i="2"/>
  <c r="H8" i="2" s="1"/>
  <c r="G7" i="2"/>
  <c r="G6" i="2"/>
  <c r="D26" i="1"/>
  <c r="N24" i="1"/>
  <c r="M24" i="1"/>
  <c r="L24" i="1"/>
  <c r="K24" i="1"/>
  <c r="J24" i="1"/>
  <c r="I24" i="1"/>
  <c r="H24" i="1"/>
  <c r="G24" i="1"/>
  <c r="F24" i="1"/>
  <c r="E24" i="1"/>
  <c r="D24" i="1"/>
  <c r="G14" i="1"/>
  <c r="G13" i="1"/>
  <c r="G12" i="1"/>
  <c r="G11" i="1"/>
  <c r="G10" i="1"/>
  <c r="G9" i="1"/>
  <c r="G8" i="1"/>
  <c r="G7" i="1"/>
  <c r="G6" i="1"/>
  <c r="G5" i="1"/>
  <c r="G29" i="2" l="1"/>
  <c r="H29" i="2" s="1"/>
  <c r="G26" i="2"/>
  <c r="H26" i="2" s="1"/>
  <c r="H15" i="2"/>
  <c r="G23" i="2"/>
  <c r="H23" i="2" s="1"/>
  <c r="H32" i="2" s="1"/>
</calcChain>
</file>

<file path=xl/sharedStrings.xml><?xml version="1.0" encoding="utf-8"?>
<sst xmlns="http://schemas.openxmlformats.org/spreadsheetml/2006/main" count="91" uniqueCount="45">
  <si>
    <t>Q 1a</t>
  </si>
  <si>
    <t>Year</t>
  </si>
  <si>
    <t>Depreciation</t>
  </si>
  <si>
    <t>Taxable income</t>
  </si>
  <si>
    <t>-</t>
  </si>
  <si>
    <t>Income Before tax</t>
  </si>
  <si>
    <t>Taxes  40%</t>
  </si>
  <si>
    <t>AFTER TAX CASH FLOWS</t>
  </si>
  <si>
    <t>b</t>
  </si>
  <si>
    <t>The cost of capital</t>
  </si>
  <si>
    <t>Time in years</t>
  </si>
  <si>
    <t>cash folws</t>
  </si>
  <si>
    <t>NPV</t>
  </si>
  <si>
    <t>The NPV is positive and hence the firm should invest in the project as it will gain income amounting to $ 58,206</t>
  </si>
  <si>
    <t>2a</t>
  </si>
  <si>
    <t>RATE</t>
  </si>
  <si>
    <t>The NPV is negative and hence the firm should not invest in the project .</t>
  </si>
  <si>
    <t>2b)</t>
  </si>
  <si>
    <t>The NPV is positive and hence the firm should  invest in the project .</t>
  </si>
  <si>
    <t>3a</t>
  </si>
  <si>
    <t>npv</t>
  </si>
  <si>
    <t>The NPV is positive and hence the firm should  invest in the purchase of the new machine</t>
  </si>
  <si>
    <t>3b</t>
  </si>
  <si>
    <t>rate</t>
  </si>
  <si>
    <t xml:space="preserve">For the new machine the net precent value </t>
  </si>
  <si>
    <t>add the salvage value</t>
  </si>
  <si>
    <t xml:space="preserve">for the old machine the NPV IS </t>
  </si>
  <si>
    <t>The new machine will result to more income hence the investment should be made</t>
  </si>
  <si>
    <t>4a</t>
  </si>
  <si>
    <t>4b</t>
  </si>
  <si>
    <t>The NPV is negative and hence the firm should not invest in the project  as it will result to a loss</t>
  </si>
  <si>
    <t>5a</t>
  </si>
  <si>
    <t>A</t>
  </si>
  <si>
    <t>B</t>
  </si>
  <si>
    <t>C</t>
  </si>
  <si>
    <t>Rate</t>
  </si>
  <si>
    <t>NPV A</t>
  </si>
  <si>
    <t>NPV B</t>
  </si>
  <si>
    <t>NPV C</t>
  </si>
  <si>
    <t>totals</t>
  </si>
  <si>
    <t>the firm should invest in the projects C and B respectively as they result to positve NPV</t>
  </si>
  <si>
    <t>5b</t>
  </si>
  <si>
    <t>If the firm invests in the project B the value added to the firm is 0.660406</t>
  </si>
  <si>
    <t>If the firm invests in the project C the value added to the firm is 1.253944</t>
  </si>
  <si>
    <t>If the firm invests in the projects B and C the value added to the firm will be 1.91435 hence this is the best combination as it results to more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</si>
</sst>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thick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wrapText="1"/>
    </xf>
    <xf numFmtId="43" fontId="2" fillId="0" borderId="2" xfId="1" applyFont="1" applyBorder="1"/>
    <xf numFmtId="43" fontId="0" fillId="0" borderId="2" xfId="1" applyFont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43" fontId="0" fillId="0" borderId="5" xfId="1" applyFont="1" applyBorder="1"/>
    <xf numFmtId="43" fontId="0" fillId="0" borderId="5" xfId="1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 applyAlignment="1">
      <alignment horizontal="center"/>
    </xf>
    <xf numFmtId="43" fontId="0" fillId="0" borderId="8" xfId="1" applyFont="1" applyBorder="1"/>
    <xf numFmtId="43" fontId="0" fillId="0" borderId="8" xfId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/>
    <xf numFmtId="9" fontId="0" fillId="0" borderId="2" xfId="1" applyNumberFormat="1" applyFont="1" applyBorder="1" applyAlignment="1">
      <alignment horizontal="center"/>
    </xf>
    <xf numFmtId="43" fontId="0" fillId="0" borderId="2" xfId="1" applyFont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43" fontId="0" fillId="0" borderId="2" xfId="1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43" fontId="2" fillId="0" borderId="5" xfId="1" applyFont="1" applyBorder="1"/>
    <xf numFmtId="43" fontId="0" fillId="0" borderId="5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9" fontId="0" fillId="0" borderId="2" xfId="0" applyNumberFormat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44" fontId="0" fillId="0" borderId="5" xfId="2" applyFont="1" applyBorder="1" applyAlignment="1">
      <alignment horizontal="center"/>
    </xf>
    <xf numFmtId="44" fontId="0" fillId="0" borderId="5" xfId="2" applyFont="1" applyBorder="1"/>
    <xf numFmtId="44" fontId="2" fillId="0" borderId="5" xfId="2" applyFont="1" applyBorder="1" applyAlignment="1">
      <alignment horizontal="left" wrapText="1"/>
    </xf>
    <xf numFmtId="44" fontId="2" fillId="0" borderId="5" xfId="2" applyFont="1" applyBorder="1"/>
    <xf numFmtId="44" fontId="0" fillId="0" borderId="5" xfId="2" applyFont="1" applyBorder="1" applyAlignment="1">
      <alignment horizontal="center" wrapText="1"/>
    </xf>
    <xf numFmtId="44" fontId="0" fillId="0" borderId="0" xfId="2" applyFont="1"/>
    <xf numFmtId="44" fontId="0" fillId="0" borderId="10" xfId="2" applyFont="1" applyBorder="1"/>
    <xf numFmtId="44" fontId="0" fillId="0" borderId="6" xfId="2" applyFont="1" applyBorder="1" applyAlignment="1">
      <alignment horizontal="center"/>
    </xf>
    <xf numFmtId="44" fontId="0" fillId="0" borderId="6" xfId="2" applyFont="1" applyBorder="1"/>
    <xf numFmtId="44" fontId="0" fillId="0" borderId="11" xfId="2" applyFont="1" applyBorder="1" applyAlignment="1">
      <alignment horizontal="center"/>
    </xf>
    <xf numFmtId="44" fontId="0" fillId="0" borderId="11" xfId="2" applyFont="1" applyBorder="1"/>
    <xf numFmtId="44" fontId="0" fillId="0" borderId="8" xfId="2" applyFont="1" applyBorder="1" applyAlignment="1">
      <alignment horizontal="center"/>
    </xf>
    <xf numFmtId="44" fontId="0" fillId="0" borderId="8" xfId="2" applyFont="1" applyBorder="1"/>
    <xf numFmtId="44" fontId="0" fillId="0" borderId="12" xfId="2" applyFont="1" applyBorder="1" applyAlignment="1">
      <alignment horizontal="center"/>
    </xf>
    <xf numFmtId="44" fontId="0" fillId="0" borderId="12" xfId="2" applyFont="1" applyBorder="1"/>
    <xf numFmtId="0" fontId="0" fillId="0" borderId="8" xfId="0" applyBorder="1"/>
    <xf numFmtId="0" fontId="0" fillId="0" borderId="1" xfId="0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/>
    <xf numFmtId="0" fontId="0" fillId="0" borderId="5" xfId="0" applyBorder="1" applyAlignment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tabSelected="1" topLeftCell="A7" workbookViewId="0">
      <selection activeCell="J13" sqref="J13"/>
    </sheetView>
  </sheetViews>
  <sheetFormatPr defaultRowHeight="15" x14ac:dyDescent="0.25"/>
  <cols>
    <col min="3" max="3" width="13.140625" style="1" customWidth="1"/>
    <col min="4" max="4" width="14.28515625" style="2" bestFit="1" customWidth="1"/>
    <col min="5" max="5" width="11.7109375" style="3" bestFit="1" customWidth="1"/>
    <col min="6" max="6" width="11.7109375" style="1" bestFit="1" customWidth="1"/>
    <col min="7" max="7" width="16" style="1" customWidth="1"/>
    <col min="8" max="14" width="11.5703125" bestFit="1" customWidth="1"/>
  </cols>
  <sheetData>
    <row r="1" spans="1:7" x14ac:dyDescent="0.25">
      <c r="A1" t="s">
        <v>0</v>
      </c>
    </row>
    <row r="2" spans="1:7" ht="15.75" thickBot="1" x14ac:dyDescent="0.3"/>
    <row r="3" spans="1:7" ht="30.75" thickTop="1" x14ac:dyDescent="0.25">
      <c r="B3" s="4" t="s">
        <v>1</v>
      </c>
      <c r="C3" s="5" t="s">
        <v>5</v>
      </c>
      <c r="D3" s="6" t="s">
        <v>2</v>
      </c>
      <c r="E3" s="7" t="s">
        <v>3</v>
      </c>
      <c r="F3" s="8" t="s">
        <v>6</v>
      </c>
      <c r="G3" s="9" t="s">
        <v>7</v>
      </c>
    </row>
    <row r="4" spans="1:7" x14ac:dyDescent="0.25">
      <c r="B4" s="10">
        <v>0</v>
      </c>
      <c r="C4" s="41">
        <v>-100000</v>
      </c>
      <c r="D4" s="42">
        <v>0</v>
      </c>
      <c r="E4" s="41" t="s">
        <v>4</v>
      </c>
      <c r="F4" s="41">
        <v>0</v>
      </c>
      <c r="G4" s="48">
        <v>-100000</v>
      </c>
    </row>
    <row r="5" spans="1:7" x14ac:dyDescent="0.25">
      <c r="B5" s="10">
        <v>1</v>
      </c>
      <c r="C5" s="41">
        <v>40000</v>
      </c>
      <c r="D5" s="42">
        <v>10000</v>
      </c>
      <c r="E5" s="41">
        <v>30000</v>
      </c>
      <c r="F5" s="41">
        <v>12000</v>
      </c>
      <c r="G5" s="48">
        <f t="shared" ref="G5:G14" si="0">C5-F5</f>
        <v>28000</v>
      </c>
    </row>
    <row r="6" spans="1:7" x14ac:dyDescent="0.25">
      <c r="B6" s="10">
        <v>2</v>
      </c>
      <c r="C6" s="41">
        <v>40000</v>
      </c>
      <c r="D6" s="42">
        <v>10000</v>
      </c>
      <c r="E6" s="41">
        <v>30000</v>
      </c>
      <c r="F6" s="41">
        <v>12000</v>
      </c>
      <c r="G6" s="48">
        <f t="shared" si="0"/>
        <v>28000</v>
      </c>
    </row>
    <row r="7" spans="1:7" x14ac:dyDescent="0.25">
      <c r="B7" s="10">
        <v>3</v>
      </c>
      <c r="C7" s="41">
        <v>40000</v>
      </c>
      <c r="D7" s="42">
        <v>10000</v>
      </c>
      <c r="E7" s="41">
        <v>30000</v>
      </c>
      <c r="F7" s="41">
        <v>12000</v>
      </c>
      <c r="G7" s="48">
        <f t="shared" si="0"/>
        <v>28000</v>
      </c>
    </row>
    <row r="8" spans="1:7" x14ac:dyDescent="0.25">
      <c r="B8" s="10">
        <v>4</v>
      </c>
      <c r="C8" s="41">
        <v>40000</v>
      </c>
      <c r="D8" s="42">
        <v>10000</v>
      </c>
      <c r="E8" s="41">
        <v>30000</v>
      </c>
      <c r="F8" s="41">
        <v>12000</v>
      </c>
      <c r="G8" s="48">
        <f t="shared" si="0"/>
        <v>28000</v>
      </c>
    </row>
    <row r="9" spans="1:7" x14ac:dyDescent="0.25">
      <c r="B9" s="10">
        <v>5</v>
      </c>
      <c r="C9" s="41">
        <v>40000</v>
      </c>
      <c r="D9" s="42">
        <v>10000</v>
      </c>
      <c r="E9" s="41">
        <v>30000</v>
      </c>
      <c r="F9" s="41">
        <v>12000</v>
      </c>
      <c r="G9" s="48">
        <f t="shared" si="0"/>
        <v>28000</v>
      </c>
    </row>
    <row r="10" spans="1:7" x14ac:dyDescent="0.25">
      <c r="B10" s="10">
        <v>6</v>
      </c>
      <c r="C10" s="41">
        <v>40000</v>
      </c>
      <c r="D10" s="42">
        <v>10000</v>
      </c>
      <c r="E10" s="41">
        <v>30000</v>
      </c>
      <c r="F10" s="41">
        <v>12000</v>
      </c>
      <c r="G10" s="48">
        <f t="shared" si="0"/>
        <v>28000</v>
      </c>
    </row>
    <row r="11" spans="1:7" x14ac:dyDescent="0.25">
      <c r="B11" s="10">
        <v>7</v>
      </c>
      <c r="C11" s="41">
        <v>40000</v>
      </c>
      <c r="D11" s="42">
        <v>10000</v>
      </c>
      <c r="E11" s="41">
        <v>30000</v>
      </c>
      <c r="F11" s="41">
        <v>12000</v>
      </c>
      <c r="G11" s="48">
        <f t="shared" si="0"/>
        <v>28000</v>
      </c>
    </row>
    <row r="12" spans="1:7" x14ac:dyDescent="0.25">
      <c r="B12" s="10">
        <v>8</v>
      </c>
      <c r="C12" s="41">
        <v>40000</v>
      </c>
      <c r="D12" s="42">
        <v>10000</v>
      </c>
      <c r="E12" s="41">
        <v>30000</v>
      </c>
      <c r="F12" s="41">
        <v>12000</v>
      </c>
      <c r="G12" s="48">
        <f t="shared" si="0"/>
        <v>28000</v>
      </c>
    </row>
    <row r="13" spans="1:7" x14ac:dyDescent="0.25">
      <c r="B13" s="10">
        <v>9</v>
      </c>
      <c r="C13" s="41">
        <v>40000</v>
      </c>
      <c r="D13" s="42">
        <v>10000</v>
      </c>
      <c r="E13" s="41">
        <v>30000</v>
      </c>
      <c r="F13" s="41">
        <v>12000</v>
      </c>
      <c r="G13" s="48">
        <f t="shared" si="0"/>
        <v>28000</v>
      </c>
    </row>
    <row r="14" spans="1:7" x14ac:dyDescent="0.25">
      <c r="B14" s="10">
        <v>10</v>
      </c>
      <c r="C14" s="41">
        <v>40000</v>
      </c>
      <c r="D14" s="42">
        <v>10000</v>
      </c>
      <c r="E14" s="41">
        <v>30000</v>
      </c>
      <c r="F14" s="41">
        <v>12000</v>
      </c>
      <c r="G14" s="48">
        <f t="shared" si="0"/>
        <v>28000</v>
      </c>
    </row>
    <row r="15" spans="1:7" ht="15.75" thickBot="1" x14ac:dyDescent="0.3">
      <c r="B15" s="14"/>
      <c r="C15" s="15"/>
      <c r="D15" s="16"/>
      <c r="E15" s="17"/>
      <c r="F15" s="15"/>
      <c r="G15" s="18"/>
    </row>
    <row r="16" spans="1:7" ht="15.75" thickTop="1" x14ac:dyDescent="0.25"/>
    <row r="17" spans="1:14" ht="15.75" thickBot="1" x14ac:dyDescent="0.3">
      <c r="A17" t="s">
        <v>8</v>
      </c>
    </row>
    <row r="18" spans="1:14" ht="15.75" thickTop="1" x14ac:dyDescent="0.25">
      <c r="B18" s="19" t="s">
        <v>9</v>
      </c>
      <c r="C18" s="8"/>
      <c r="D18" s="20">
        <v>0.12</v>
      </c>
      <c r="E18" s="21"/>
      <c r="F18" s="8"/>
      <c r="G18" s="8"/>
      <c r="H18" s="22"/>
      <c r="I18" s="22"/>
      <c r="J18" s="22"/>
      <c r="K18" s="22"/>
      <c r="L18" s="22"/>
      <c r="M18" s="22"/>
      <c r="N18" s="23"/>
    </row>
    <row r="19" spans="1:14" x14ac:dyDescent="0.25">
      <c r="B19" s="24"/>
      <c r="C19" s="13"/>
      <c r="D19" s="11"/>
      <c r="E19" s="12"/>
      <c r="F19" s="13"/>
      <c r="G19" s="13"/>
      <c r="H19" s="25"/>
      <c r="I19" s="25"/>
      <c r="J19" s="25"/>
      <c r="K19" s="25"/>
      <c r="L19" s="25"/>
      <c r="M19" s="25"/>
      <c r="N19" s="26"/>
    </row>
    <row r="20" spans="1:14" x14ac:dyDescent="0.25">
      <c r="B20" s="24" t="s">
        <v>10</v>
      </c>
      <c r="C20" s="13"/>
      <c r="D20" s="11">
        <v>0</v>
      </c>
      <c r="E20" s="12">
        <v>1</v>
      </c>
      <c r="F20" s="13">
        <v>2</v>
      </c>
      <c r="G20" s="13">
        <v>3</v>
      </c>
      <c r="H20" s="13">
        <v>4</v>
      </c>
      <c r="I20" s="13">
        <v>5</v>
      </c>
      <c r="J20" s="13">
        <v>6</v>
      </c>
      <c r="K20" s="13">
        <v>7</v>
      </c>
      <c r="L20" s="13">
        <v>8</v>
      </c>
      <c r="M20" s="13">
        <v>9</v>
      </c>
      <c r="N20" s="27">
        <v>10</v>
      </c>
    </row>
    <row r="21" spans="1:14" x14ac:dyDescent="0.25">
      <c r="B21" s="24"/>
      <c r="C21" s="13"/>
      <c r="D21" s="11"/>
      <c r="E21" s="12"/>
      <c r="F21" s="13"/>
      <c r="G21" s="13"/>
      <c r="H21" s="25"/>
      <c r="I21" s="25"/>
      <c r="J21" s="25"/>
      <c r="K21" s="25"/>
      <c r="L21" s="25"/>
      <c r="M21" s="25"/>
      <c r="N21" s="26"/>
    </row>
    <row r="22" spans="1:14" x14ac:dyDescent="0.25">
      <c r="B22" s="24" t="s">
        <v>11</v>
      </c>
      <c r="C22" s="13"/>
      <c r="D22" s="42">
        <v>-100000</v>
      </c>
      <c r="E22" s="41">
        <v>28000</v>
      </c>
      <c r="F22" s="41">
        <v>28000</v>
      </c>
      <c r="G22" s="41">
        <v>28000</v>
      </c>
      <c r="H22" s="41">
        <v>28000</v>
      </c>
      <c r="I22" s="41">
        <v>28000</v>
      </c>
      <c r="J22" s="41">
        <v>28000</v>
      </c>
      <c r="K22" s="41">
        <v>28000</v>
      </c>
      <c r="L22" s="41">
        <v>28000</v>
      </c>
      <c r="M22" s="41">
        <v>28000</v>
      </c>
      <c r="N22" s="48">
        <v>28000</v>
      </c>
    </row>
    <row r="23" spans="1:14" x14ac:dyDescent="0.25">
      <c r="B23" s="24"/>
      <c r="C23" s="13"/>
      <c r="D23" s="42"/>
      <c r="E23" s="41"/>
      <c r="F23" s="41"/>
      <c r="G23" s="41"/>
      <c r="H23" s="42"/>
      <c r="I23" s="42"/>
      <c r="J23" s="42"/>
      <c r="K23" s="42"/>
      <c r="L23" s="42"/>
      <c r="M23" s="42"/>
      <c r="N23" s="49"/>
    </row>
    <row r="24" spans="1:14" x14ac:dyDescent="0.25">
      <c r="B24" s="24" t="s">
        <v>12</v>
      </c>
      <c r="C24" s="13"/>
      <c r="D24" s="42">
        <f t="shared" ref="D24:N24" si="1">D22/(1+$D$18)^D20</f>
        <v>-100000</v>
      </c>
      <c r="E24" s="42">
        <f t="shared" si="1"/>
        <v>24999.999999999996</v>
      </c>
      <c r="F24" s="42">
        <f t="shared" si="1"/>
        <v>22321.428571428569</v>
      </c>
      <c r="G24" s="42">
        <f t="shared" si="1"/>
        <v>19929.846938775503</v>
      </c>
      <c r="H24" s="42">
        <f t="shared" si="1"/>
        <v>17794.506195335274</v>
      </c>
      <c r="I24" s="42">
        <f t="shared" si="1"/>
        <v>15887.951960120778</v>
      </c>
      <c r="J24" s="42">
        <f t="shared" si="1"/>
        <v>14185.67139296498</v>
      </c>
      <c r="K24" s="42">
        <f t="shared" si="1"/>
        <v>12665.778029433017</v>
      </c>
      <c r="L24" s="42">
        <f t="shared" si="1"/>
        <v>11308.730383422335</v>
      </c>
      <c r="M24" s="42">
        <f t="shared" si="1"/>
        <v>10097.080699484228</v>
      </c>
      <c r="N24" s="49">
        <f t="shared" si="1"/>
        <v>9015.2506245394889</v>
      </c>
    </row>
    <row r="25" spans="1:14" x14ac:dyDescent="0.25">
      <c r="B25" s="24"/>
      <c r="C25" s="13"/>
      <c r="D25" s="42"/>
      <c r="E25" s="41"/>
      <c r="F25" s="41"/>
      <c r="G25" s="41"/>
      <c r="H25" s="42"/>
      <c r="I25" s="42"/>
      <c r="J25" s="42"/>
      <c r="K25" s="42"/>
      <c r="L25" s="42"/>
      <c r="M25" s="42"/>
      <c r="N25" s="49"/>
    </row>
    <row r="26" spans="1:14" x14ac:dyDescent="0.25">
      <c r="B26" s="24" t="s">
        <v>12</v>
      </c>
      <c r="C26" s="13"/>
      <c r="D26" s="42">
        <f>D24+E24+F24+G24+H24+I24+J24+K24+L24+M24+N24</f>
        <v>58206.244795504172</v>
      </c>
      <c r="E26" s="41"/>
      <c r="F26" s="41"/>
      <c r="G26" s="41"/>
      <c r="H26" s="42"/>
      <c r="I26" s="42"/>
      <c r="J26" s="42"/>
      <c r="K26" s="42"/>
      <c r="L26" s="42"/>
      <c r="M26" s="42"/>
      <c r="N26" s="49"/>
    </row>
    <row r="27" spans="1:14" x14ac:dyDescent="0.25">
      <c r="B27" s="24"/>
      <c r="C27" s="13"/>
      <c r="D27" s="11"/>
      <c r="E27" s="12"/>
      <c r="F27" s="13"/>
      <c r="G27" s="13"/>
      <c r="H27" s="25"/>
      <c r="I27" s="25"/>
      <c r="J27" s="25"/>
      <c r="K27" s="25"/>
      <c r="L27" s="25"/>
      <c r="M27" s="25"/>
      <c r="N27" s="26"/>
    </row>
    <row r="28" spans="1:14" ht="15.75" thickBot="1" x14ac:dyDescent="0.3">
      <c r="B28" s="14"/>
      <c r="C28" s="38" t="s">
        <v>13</v>
      </c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29"/>
    </row>
    <row r="29" spans="1:14" ht="15.75" thickTop="1" x14ac:dyDescent="0.25"/>
  </sheetData>
  <mergeCells count="1">
    <mergeCell ref="C28:M28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opLeftCell="A2" workbookViewId="0">
      <selection activeCell="B16" sqref="B16:J16"/>
    </sheetView>
  </sheetViews>
  <sheetFormatPr defaultRowHeight="15" x14ac:dyDescent="0.25"/>
  <cols>
    <col min="3" max="3" width="15.140625" customWidth="1"/>
    <col min="4" max="4" width="14.140625" bestFit="1" customWidth="1"/>
    <col min="5" max="5" width="11.5703125" bestFit="1" customWidth="1"/>
    <col min="6" max="6" width="12.28515625" customWidth="1"/>
    <col min="7" max="7" width="17.42578125" customWidth="1"/>
    <col min="8" max="8" width="13.42578125" style="2" customWidth="1"/>
  </cols>
  <sheetData>
    <row r="1" spans="1:10" ht="15.75" thickBot="1" x14ac:dyDescent="0.3">
      <c r="A1" t="s">
        <v>14</v>
      </c>
    </row>
    <row r="2" spans="1:10" ht="15.75" thickTop="1" x14ac:dyDescent="0.25">
      <c r="B2" s="19"/>
      <c r="C2" s="22"/>
      <c r="D2" s="22"/>
      <c r="E2" s="22"/>
      <c r="F2" s="22"/>
      <c r="G2" s="22"/>
      <c r="H2" s="30" t="s">
        <v>15</v>
      </c>
      <c r="I2" s="36">
        <v>0.12</v>
      </c>
      <c r="J2" s="23"/>
    </row>
    <row r="3" spans="1:10" ht="30" x14ac:dyDescent="0.25">
      <c r="B3" s="31" t="s">
        <v>1</v>
      </c>
      <c r="C3" s="32" t="s">
        <v>5</v>
      </c>
      <c r="D3" s="33" t="s">
        <v>2</v>
      </c>
      <c r="E3" s="34" t="s">
        <v>3</v>
      </c>
      <c r="F3" s="13" t="s">
        <v>6</v>
      </c>
      <c r="G3" s="35" t="s">
        <v>7</v>
      </c>
      <c r="H3" s="11" t="s">
        <v>12</v>
      </c>
      <c r="I3" s="25"/>
      <c r="J3" s="26"/>
    </row>
    <row r="4" spans="1:10" x14ac:dyDescent="0.25">
      <c r="B4" s="10">
        <v>0</v>
      </c>
      <c r="C4" s="41">
        <v>-100000</v>
      </c>
      <c r="D4" s="42">
        <v>0</v>
      </c>
      <c r="E4" s="41" t="s">
        <v>4</v>
      </c>
      <c r="F4" s="41">
        <v>0</v>
      </c>
      <c r="G4" s="41">
        <v>-100000</v>
      </c>
      <c r="H4" s="42">
        <f t="shared" ref="H4:H14" si="0">G4/(1+$I$2)^B4</f>
        <v>-100000</v>
      </c>
      <c r="I4" s="25"/>
      <c r="J4" s="26"/>
    </row>
    <row r="5" spans="1:10" x14ac:dyDescent="0.25">
      <c r="B5" s="10">
        <v>1</v>
      </c>
      <c r="C5" s="41">
        <v>22000</v>
      </c>
      <c r="D5" s="42">
        <v>10000</v>
      </c>
      <c r="E5" s="41">
        <f t="shared" ref="E5:E14" si="1">C5-D5</f>
        <v>12000</v>
      </c>
      <c r="F5" s="41">
        <v>4800</v>
      </c>
      <c r="G5" s="41">
        <f t="shared" ref="G5:G14" si="2">C5-F5</f>
        <v>17200</v>
      </c>
      <c r="H5" s="42">
        <f t="shared" si="0"/>
        <v>15357.142857142855</v>
      </c>
      <c r="I5" s="25"/>
      <c r="J5" s="26"/>
    </row>
    <row r="6" spans="1:10" x14ac:dyDescent="0.25">
      <c r="B6" s="10">
        <v>2</v>
      </c>
      <c r="C6" s="41">
        <v>22000</v>
      </c>
      <c r="D6" s="42">
        <v>10000</v>
      </c>
      <c r="E6" s="41">
        <f t="shared" si="1"/>
        <v>12000</v>
      </c>
      <c r="F6" s="41">
        <v>4800</v>
      </c>
      <c r="G6" s="41">
        <f t="shared" si="2"/>
        <v>17200</v>
      </c>
      <c r="H6" s="42">
        <f t="shared" si="0"/>
        <v>13711.73469387755</v>
      </c>
      <c r="I6" s="25"/>
      <c r="J6" s="26"/>
    </row>
    <row r="7" spans="1:10" x14ac:dyDescent="0.25">
      <c r="B7" s="10">
        <v>3</v>
      </c>
      <c r="C7" s="41">
        <v>22000</v>
      </c>
      <c r="D7" s="42">
        <v>10000</v>
      </c>
      <c r="E7" s="41">
        <f t="shared" si="1"/>
        <v>12000</v>
      </c>
      <c r="F7" s="41">
        <v>4800</v>
      </c>
      <c r="G7" s="41">
        <f t="shared" si="2"/>
        <v>17200</v>
      </c>
      <c r="H7" s="42">
        <f t="shared" si="0"/>
        <v>12242.620262390667</v>
      </c>
      <c r="I7" s="25"/>
      <c r="J7" s="26"/>
    </row>
    <row r="8" spans="1:10" x14ac:dyDescent="0.25">
      <c r="B8" s="10">
        <v>4</v>
      </c>
      <c r="C8" s="41">
        <v>22000</v>
      </c>
      <c r="D8" s="42">
        <v>10000</v>
      </c>
      <c r="E8" s="41">
        <f t="shared" si="1"/>
        <v>12000</v>
      </c>
      <c r="F8" s="41">
        <v>4800</v>
      </c>
      <c r="G8" s="41">
        <f t="shared" si="2"/>
        <v>17200</v>
      </c>
      <c r="H8" s="42">
        <f t="shared" si="0"/>
        <v>10930.910948563096</v>
      </c>
      <c r="I8" s="25"/>
      <c r="J8" s="26"/>
    </row>
    <row r="9" spans="1:10" x14ac:dyDescent="0.25">
      <c r="B9" s="10">
        <v>5</v>
      </c>
      <c r="C9" s="41">
        <v>22000</v>
      </c>
      <c r="D9" s="42">
        <v>10000</v>
      </c>
      <c r="E9" s="41">
        <f t="shared" si="1"/>
        <v>12000</v>
      </c>
      <c r="F9" s="41">
        <v>4800</v>
      </c>
      <c r="G9" s="41">
        <f t="shared" si="2"/>
        <v>17200</v>
      </c>
      <c r="H9" s="42">
        <f t="shared" si="0"/>
        <v>9759.7419183599068</v>
      </c>
      <c r="I9" s="25"/>
      <c r="J9" s="26"/>
    </row>
    <row r="10" spans="1:10" x14ac:dyDescent="0.25">
      <c r="B10" s="10">
        <v>6</v>
      </c>
      <c r="C10" s="41">
        <v>22000</v>
      </c>
      <c r="D10" s="42">
        <v>10000</v>
      </c>
      <c r="E10" s="41">
        <f t="shared" si="1"/>
        <v>12000</v>
      </c>
      <c r="F10" s="41">
        <v>4800</v>
      </c>
      <c r="G10" s="41">
        <f t="shared" si="2"/>
        <v>17200</v>
      </c>
      <c r="H10" s="42">
        <f t="shared" si="0"/>
        <v>8714.0552842499164</v>
      </c>
      <c r="I10" s="25"/>
      <c r="J10" s="26"/>
    </row>
    <row r="11" spans="1:10" x14ac:dyDescent="0.25">
      <c r="B11" s="10">
        <v>7</v>
      </c>
      <c r="C11" s="41">
        <v>22000</v>
      </c>
      <c r="D11" s="42">
        <v>10000</v>
      </c>
      <c r="E11" s="41">
        <f t="shared" si="1"/>
        <v>12000</v>
      </c>
      <c r="F11" s="41">
        <v>4800</v>
      </c>
      <c r="G11" s="41">
        <f t="shared" si="2"/>
        <v>17200</v>
      </c>
      <c r="H11" s="42">
        <f t="shared" si="0"/>
        <v>7780.4065037945675</v>
      </c>
      <c r="I11" s="25"/>
      <c r="J11" s="26"/>
    </row>
    <row r="12" spans="1:10" x14ac:dyDescent="0.25">
      <c r="B12" s="10">
        <v>8</v>
      </c>
      <c r="C12" s="41">
        <v>22000</v>
      </c>
      <c r="D12" s="42">
        <v>10000</v>
      </c>
      <c r="E12" s="41">
        <f t="shared" si="1"/>
        <v>12000</v>
      </c>
      <c r="F12" s="41">
        <v>4800</v>
      </c>
      <c r="G12" s="41">
        <f t="shared" si="2"/>
        <v>17200</v>
      </c>
      <c r="H12" s="42">
        <f t="shared" si="0"/>
        <v>6946.7915212451489</v>
      </c>
      <c r="I12" s="25"/>
      <c r="J12" s="26"/>
    </row>
    <row r="13" spans="1:10" x14ac:dyDescent="0.25">
      <c r="B13" s="10">
        <v>9</v>
      </c>
      <c r="C13" s="41">
        <v>22000</v>
      </c>
      <c r="D13" s="42">
        <v>10000</v>
      </c>
      <c r="E13" s="41">
        <f t="shared" si="1"/>
        <v>12000</v>
      </c>
      <c r="F13" s="41">
        <v>4800</v>
      </c>
      <c r="G13" s="41">
        <f t="shared" si="2"/>
        <v>17200</v>
      </c>
      <c r="H13" s="42">
        <f t="shared" si="0"/>
        <v>6202.4924296831687</v>
      </c>
      <c r="I13" s="25"/>
      <c r="J13" s="26"/>
    </row>
    <row r="14" spans="1:10" x14ac:dyDescent="0.25">
      <c r="B14" s="10">
        <v>10</v>
      </c>
      <c r="C14" s="41">
        <v>22000</v>
      </c>
      <c r="D14" s="42">
        <v>10000</v>
      </c>
      <c r="E14" s="41">
        <f t="shared" si="1"/>
        <v>12000</v>
      </c>
      <c r="F14" s="41">
        <v>4800</v>
      </c>
      <c r="G14" s="41">
        <f t="shared" si="2"/>
        <v>17200</v>
      </c>
      <c r="H14" s="42">
        <f t="shared" si="0"/>
        <v>5537.939669359971</v>
      </c>
      <c r="I14" s="25"/>
      <c r="J14" s="26"/>
    </row>
    <row r="15" spans="1:10" x14ac:dyDescent="0.25">
      <c r="B15" s="24"/>
      <c r="C15" s="41"/>
      <c r="D15" s="42"/>
      <c r="E15" s="41"/>
      <c r="F15" s="41"/>
      <c r="G15" s="41"/>
      <c r="H15" s="42">
        <f>SUM(H4:H14)</f>
        <v>-2816.1639113331594</v>
      </c>
      <c r="I15" s="25"/>
      <c r="J15" s="26"/>
    </row>
    <row r="16" spans="1:10" ht="15.75" thickBot="1" x14ac:dyDescent="0.3">
      <c r="B16" s="39" t="s">
        <v>16</v>
      </c>
      <c r="C16" s="38"/>
      <c r="D16" s="38"/>
      <c r="E16" s="38"/>
      <c r="F16" s="38"/>
      <c r="G16" s="38"/>
      <c r="H16" s="38"/>
      <c r="I16" s="38"/>
      <c r="J16" s="40"/>
    </row>
    <row r="17" spans="1:10" ht="15.75" thickTop="1" x14ac:dyDescent="0.25"/>
    <row r="18" spans="1:10" ht="15.75" thickBot="1" x14ac:dyDescent="0.3">
      <c r="A18" t="s">
        <v>17</v>
      </c>
    </row>
    <row r="19" spans="1:10" ht="15.75" thickTop="1" x14ac:dyDescent="0.25">
      <c r="B19" s="19"/>
      <c r="C19" s="22"/>
      <c r="D19" s="22"/>
      <c r="E19" s="22"/>
      <c r="F19" s="36">
        <v>0.4</v>
      </c>
      <c r="G19" s="22"/>
      <c r="H19" s="30" t="s">
        <v>15</v>
      </c>
      <c r="I19" s="36">
        <v>0.12</v>
      </c>
      <c r="J19" s="23"/>
    </row>
    <row r="20" spans="1:10" ht="30" x14ac:dyDescent="0.25">
      <c r="B20" s="31" t="s">
        <v>1</v>
      </c>
      <c r="C20" s="32" t="s">
        <v>5</v>
      </c>
      <c r="D20" s="33" t="s">
        <v>2</v>
      </c>
      <c r="E20" s="34" t="s">
        <v>3</v>
      </c>
      <c r="F20" s="13" t="s">
        <v>6</v>
      </c>
      <c r="G20" s="35" t="s">
        <v>7</v>
      </c>
      <c r="H20" s="11" t="s">
        <v>12</v>
      </c>
      <c r="I20" s="25"/>
      <c r="J20" s="26"/>
    </row>
    <row r="21" spans="1:10" x14ac:dyDescent="0.25">
      <c r="B21" s="10">
        <v>0</v>
      </c>
      <c r="C21" s="41">
        <v>-100000</v>
      </c>
      <c r="D21" s="42">
        <v>0</v>
      </c>
      <c r="E21" s="41" t="s">
        <v>4</v>
      </c>
      <c r="F21" s="41">
        <v>0</v>
      </c>
      <c r="G21" s="41">
        <v>-100000</v>
      </c>
      <c r="H21" s="42">
        <f t="shared" ref="H21:H31" si="3">G21/(1+$I$2)^B21</f>
        <v>-100000</v>
      </c>
      <c r="I21" s="25"/>
      <c r="J21" s="26"/>
    </row>
    <row r="22" spans="1:10" x14ac:dyDescent="0.25">
      <c r="B22" s="10">
        <v>1</v>
      </c>
      <c r="C22" s="41">
        <v>22000</v>
      </c>
      <c r="D22" s="42">
        <v>18182</v>
      </c>
      <c r="E22" s="41">
        <f t="shared" ref="E22:E31" si="4">C22-D22</f>
        <v>3818</v>
      </c>
      <c r="F22" s="41">
        <f t="shared" ref="F22:F31" si="5">E22*$F$19</f>
        <v>1527.2</v>
      </c>
      <c r="G22" s="41">
        <f t="shared" ref="G22:G31" si="6">C22-F22</f>
        <v>20472.8</v>
      </c>
      <c r="H22" s="42">
        <f t="shared" si="3"/>
        <v>18279.28571428571</v>
      </c>
      <c r="I22" s="25"/>
      <c r="J22" s="26"/>
    </row>
    <row r="23" spans="1:10" x14ac:dyDescent="0.25">
      <c r="B23" s="10">
        <v>2</v>
      </c>
      <c r="C23" s="41">
        <v>22000</v>
      </c>
      <c r="D23" s="42">
        <v>16364</v>
      </c>
      <c r="E23" s="41">
        <f t="shared" si="4"/>
        <v>5636</v>
      </c>
      <c r="F23" s="41">
        <f t="shared" si="5"/>
        <v>2254.4</v>
      </c>
      <c r="G23" s="41">
        <f t="shared" si="6"/>
        <v>19745.599999999999</v>
      </c>
      <c r="H23" s="42">
        <f t="shared" si="3"/>
        <v>15741.071428571426</v>
      </c>
      <c r="I23" s="25"/>
      <c r="J23" s="26"/>
    </row>
    <row r="24" spans="1:10" x14ac:dyDescent="0.25">
      <c r="B24" s="10">
        <v>3</v>
      </c>
      <c r="C24" s="41">
        <v>22000</v>
      </c>
      <c r="D24" s="42">
        <v>14456</v>
      </c>
      <c r="E24" s="41">
        <f t="shared" si="4"/>
        <v>7544</v>
      </c>
      <c r="F24" s="41">
        <f t="shared" si="5"/>
        <v>3017.6000000000004</v>
      </c>
      <c r="G24" s="41">
        <f t="shared" si="6"/>
        <v>18982.400000000001</v>
      </c>
      <c r="H24" s="42">
        <f t="shared" si="3"/>
        <v>13511.297376093291</v>
      </c>
      <c r="I24" s="25"/>
      <c r="J24" s="26"/>
    </row>
    <row r="25" spans="1:10" x14ac:dyDescent="0.25">
      <c r="B25" s="10">
        <v>4</v>
      </c>
      <c r="C25" s="41">
        <v>22000</v>
      </c>
      <c r="D25" s="42">
        <v>12727</v>
      </c>
      <c r="E25" s="41">
        <f t="shared" si="4"/>
        <v>9273</v>
      </c>
      <c r="F25" s="41">
        <f t="shared" si="5"/>
        <v>3709.2000000000003</v>
      </c>
      <c r="G25" s="41">
        <f t="shared" si="6"/>
        <v>18290.8</v>
      </c>
      <c r="H25" s="42">
        <f t="shared" si="3"/>
        <v>11624.134068487085</v>
      </c>
      <c r="I25" s="25"/>
      <c r="J25" s="26"/>
    </row>
    <row r="26" spans="1:10" x14ac:dyDescent="0.25">
      <c r="B26" s="10">
        <v>5</v>
      </c>
      <c r="C26" s="41">
        <v>22000</v>
      </c>
      <c r="D26" s="42">
        <v>10909</v>
      </c>
      <c r="E26" s="41">
        <f t="shared" si="4"/>
        <v>11091</v>
      </c>
      <c r="F26" s="41">
        <f t="shared" si="5"/>
        <v>4436.4000000000005</v>
      </c>
      <c r="G26" s="41">
        <f t="shared" si="6"/>
        <v>17563.599999999999</v>
      </c>
      <c r="H26" s="42">
        <f t="shared" si="3"/>
        <v>9966.0583230991888</v>
      </c>
      <c r="I26" s="25"/>
      <c r="J26" s="26"/>
    </row>
    <row r="27" spans="1:10" x14ac:dyDescent="0.25">
      <c r="B27" s="10">
        <v>6</v>
      </c>
      <c r="C27" s="41">
        <v>22000</v>
      </c>
      <c r="D27" s="42">
        <v>9091</v>
      </c>
      <c r="E27" s="41">
        <f t="shared" si="4"/>
        <v>12909</v>
      </c>
      <c r="F27" s="41">
        <f t="shared" si="5"/>
        <v>5163.6000000000004</v>
      </c>
      <c r="G27" s="41">
        <f t="shared" si="6"/>
        <v>16836.400000000001</v>
      </c>
      <c r="H27" s="42">
        <f t="shared" si="3"/>
        <v>8529.8442085898423</v>
      </c>
      <c r="I27" s="25"/>
      <c r="J27" s="26"/>
    </row>
    <row r="28" spans="1:10" x14ac:dyDescent="0.25">
      <c r="B28" s="10">
        <v>7</v>
      </c>
      <c r="C28" s="41">
        <v>22000</v>
      </c>
      <c r="D28" s="42">
        <v>7273</v>
      </c>
      <c r="E28" s="41">
        <f t="shared" si="4"/>
        <v>14727</v>
      </c>
      <c r="F28" s="41">
        <f t="shared" si="5"/>
        <v>5890.8</v>
      </c>
      <c r="G28" s="41">
        <f t="shared" si="6"/>
        <v>16109.2</v>
      </c>
      <c r="H28" s="42">
        <f t="shared" si="3"/>
        <v>7286.9839797050845</v>
      </c>
      <c r="I28" s="25"/>
      <c r="J28" s="26"/>
    </row>
    <row r="29" spans="1:10" x14ac:dyDescent="0.25">
      <c r="B29" s="10">
        <v>8</v>
      </c>
      <c r="C29" s="41">
        <v>22000</v>
      </c>
      <c r="D29" s="42">
        <v>5455</v>
      </c>
      <c r="E29" s="41">
        <f t="shared" si="4"/>
        <v>16545</v>
      </c>
      <c r="F29" s="41">
        <f t="shared" si="5"/>
        <v>6618</v>
      </c>
      <c r="G29" s="41">
        <f t="shared" si="6"/>
        <v>15382</v>
      </c>
      <c r="H29" s="42">
        <f t="shared" si="3"/>
        <v>6212.5318127786559</v>
      </c>
      <c r="I29" s="25"/>
      <c r="J29" s="26"/>
    </row>
    <row r="30" spans="1:10" x14ac:dyDescent="0.25">
      <c r="B30" s="10">
        <v>9</v>
      </c>
      <c r="C30" s="41">
        <v>22000</v>
      </c>
      <c r="D30" s="42">
        <v>3636</v>
      </c>
      <c r="E30" s="41">
        <f t="shared" si="4"/>
        <v>18364</v>
      </c>
      <c r="F30" s="41">
        <f t="shared" si="5"/>
        <v>7345.6</v>
      </c>
      <c r="G30" s="41">
        <f t="shared" si="6"/>
        <v>14654.4</v>
      </c>
      <c r="H30" s="42">
        <f t="shared" si="3"/>
        <v>5284.523550090059</v>
      </c>
      <c r="I30" s="25"/>
      <c r="J30" s="26"/>
    </row>
    <row r="31" spans="1:10" x14ac:dyDescent="0.25">
      <c r="B31" s="10">
        <v>10</v>
      </c>
      <c r="C31" s="41">
        <v>22000</v>
      </c>
      <c r="D31" s="42">
        <v>1818</v>
      </c>
      <c r="E31" s="41">
        <f t="shared" si="4"/>
        <v>20182</v>
      </c>
      <c r="F31" s="41">
        <f t="shared" si="5"/>
        <v>8072.8</v>
      </c>
      <c r="G31" s="41">
        <f t="shared" si="6"/>
        <v>13927.2</v>
      </c>
      <c r="H31" s="42">
        <f t="shared" si="3"/>
        <v>4484.1856606459414</v>
      </c>
      <c r="I31" s="25"/>
      <c r="J31" s="26"/>
    </row>
    <row r="32" spans="1:10" x14ac:dyDescent="0.25">
      <c r="B32" s="24"/>
      <c r="C32" s="41"/>
      <c r="D32" s="42"/>
      <c r="E32" s="41"/>
      <c r="F32" s="41"/>
      <c r="G32" s="41"/>
      <c r="H32" s="42">
        <f>SUM(H21:H31)</f>
        <v>919.91612234627974</v>
      </c>
      <c r="I32" s="25"/>
      <c r="J32" s="26"/>
    </row>
    <row r="33" spans="2:10" ht="15.75" thickBot="1" x14ac:dyDescent="0.3">
      <c r="B33" s="39" t="s">
        <v>18</v>
      </c>
      <c r="C33" s="38"/>
      <c r="D33" s="38"/>
      <c r="E33" s="38"/>
      <c r="F33" s="38"/>
      <c r="G33" s="38"/>
      <c r="H33" s="38"/>
      <c r="I33" s="38"/>
      <c r="J33" s="40"/>
    </row>
    <row r="34" spans="2:10" ht="15.75" thickTop="1" x14ac:dyDescent="0.25"/>
  </sheetData>
  <mergeCells count="2">
    <mergeCell ref="B16:J16"/>
    <mergeCell ref="B33:J3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8"/>
  <sheetViews>
    <sheetView topLeftCell="A7" workbookViewId="0">
      <selection activeCell="L11" sqref="L11"/>
    </sheetView>
  </sheetViews>
  <sheetFormatPr defaultRowHeight="15" x14ac:dyDescent="0.25"/>
  <cols>
    <col min="3" max="3" width="14.28515625" customWidth="1"/>
    <col min="4" max="4" width="14.140625" bestFit="1" customWidth="1"/>
    <col min="5" max="5" width="11.5703125" bestFit="1" customWidth="1"/>
    <col min="6" max="6" width="12.5703125" bestFit="1" customWidth="1"/>
    <col min="7" max="8" width="13.42578125" bestFit="1" customWidth="1"/>
  </cols>
  <sheetData>
    <row r="2" spans="1:10" ht="15.75" thickBot="1" x14ac:dyDescent="0.3">
      <c r="A2" t="s">
        <v>19</v>
      </c>
      <c r="H2" s="2"/>
    </row>
    <row r="3" spans="1:10" ht="15.75" thickTop="1" x14ac:dyDescent="0.25">
      <c r="B3" s="19"/>
      <c r="C3" s="22"/>
      <c r="D3" s="22"/>
      <c r="E3" s="22"/>
      <c r="F3" s="22"/>
      <c r="G3" s="22"/>
      <c r="H3" s="30" t="s">
        <v>15</v>
      </c>
      <c r="I3" s="36">
        <v>0.12</v>
      </c>
      <c r="J3" s="23"/>
    </row>
    <row r="4" spans="1:10" ht="30" x14ac:dyDescent="0.25">
      <c r="B4" s="31" t="s">
        <v>1</v>
      </c>
      <c r="C4" s="32" t="s">
        <v>5</v>
      </c>
      <c r="D4" s="33" t="s">
        <v>2</v>
      </c>
      <c r="E4" s="34" t="s">
        <v>3</v>
      </c>
      <c r="F4" s="13" t="s">
        <v>6</v>
      </c>
      <c r="G4" s="35" t="s">
        <v>7</v>
      </c>
      <c r="H4" s="11" t="s">
        <v>12</v>
      </c>
      <c r="I4" s="25"/>
      <c r="J4" s="26"/>
    </row>
    <row r="5" spans="1:10" x14ac:dyDescent="0.25">
      <c r="B5" s="10">
        <v>0</v>
      </c>
      <c r="C5" s="41">
        <v>-100000</v>
      </c>
      <c r="D5" s="42">
        <v>0</v>
      </c>
      <c r="E5" s="41" t="s">
        <v>4</v>
      </c>
      <c r="F5" s="41">
        <v>0</v>
      </c>
      <c r="G5" s="41">
        <v>-100000</v>
      </c>
      <c r="H5" s="42">
        <f>G5/(1+$I$2)^B5</f>
        <v>-100000</v>
      </c>
      <c r="I5" s="25"/>
      <c r="J5" s="26"/>
    </row>
    <row r="6" spans="1:10" x14ac:dyDescent="0.25">
      <c r="B6" s="10">
        <v>1</v>
      </c>
      <c r="C6" s="41">
        <v>31000</v>
      </c>
      <c r="D6" s="42">
        <v>12500</v>
      </c>
      <c r="E6" s="41">
        <f>C6-D6</f>
        <v>18500</v>
      </c>
      <c r="F6" s="41">
        <f>40%*E6</f>
        <v>7400</v>
      </c>
      <c r="G6" s="41">
        <f>C6-F6</f>
        <v>23600</v>
      </c>
      <c r="H6" s="42">
        <f>G6/(1+$I$2)^B6</f>
        <v>23600</v>
      </c>
      <c r="I6" s="25"/>
      <c r="J6" s="26"/>
    </row>
    <row r="7" spans="1:10" x14ac:dyDescent="0.25">
      <c r="B7" s="10">
        <v>2</v>
      </c>
      <c r="C7" s="41">
        <v>31000</v>
      </c>
      <c r="D7" s="42">
        <v>12500</v>
      </c>
      <c r="E7" s="41">
        <f t="shared" ref="E7:E13" si="0">C7-D7</f>
        <v>18500</v>
      </c>
      <c r="F7" s="41">
        <f>40%*E7</f>
        <v>7400</v>
      </c>
      <c r="G7" s="41">
        <f t="shared" ref="G7:G13" si="1">C7-F7</f>
        <v>23600</v>
      </c>
      <c r="H7" s="42">
        <f>G7/(1+$I$2)^B7</f>
        <v>23600</v>
      </c>
      <c r="I7" s="25"/>
      <c r="J7" s="26"/>
    </row>
    <row r="8" spans="1:10" x14ac:dyDescent="0.25">
      <c r="B8" s="10">
        <v>3</v>
      </c>
      <c r="C8" s="41">
        <v>31000</v>
      </c>
      <c r="D8" s="42">
        <v>12500</v>
      </c>
      <c r="E8" s="41">
        <f t="shared" si="0"/>
        <v>18500</v>
      </c>
      <c r="F8" s="41">
        <f>40%*E8</f>
        <v>7400</v>
      </c>
      <c r="G8" s="41">
        <f t="shared" si="1"/>
        <v>23600</v>
      </c>
      <c r="H8" s="42">
        <f t="shared" ref="H8:H13" si="2">G8/(1+$I$2)^B8</f>
        <v>23600</v>
      </c>
      <c r="I8" s="25"/>
      <c r="J8" s="26"/>
    </row>
    <row r="9" spans="1:10" x14ac:dyDescent="0.25">
      <c r="B9" s="10">
        <v>4</v>
      </c>
      <c r="C9" s="41">
        <v>31000</v>
      </c>
      <c r="D9" s="42">
        <v>12500</v>
      </c>
      <c r="E9" s="41">
        <f t="shared" si="0"/>
        <v>18500</v>
      </c>
      <c r="F9" s="41">
        <f>40%*E9</f>
        <v>7400</v>
      </c>
      <c r="G9" s="41">
        <f t="shared" si="1"/>
        <v>23600</v>
      </c>
      <c r="H9" s="42">
        <f t="shared" si="2"/>
        <v>23600</v>
      </c>
      <c r="I9" s="25"/>
      <c r="J9" s="26"/>
    </row>
    <row r="10" spans="1:10" x14ac:dyDescent="0.25">
      <c r="B10" s="10">
        <v>5</v>
      </c>
      <c r="C10" s="41">
        <v>31000</v>
      </c>
      <c r="D10" s="42">
        <v>12500</v>
      </c>
      <c r="E10" s="41">
        <f t="shared" si="0"/>
        <v>18500</v>
      </c>
      <c r="F10" s="41">
        <f>40%*E10</f>
        <v>7400</v>
      </c>
      <c r="G10" s="41">
        <f t="shared" si="1"/>
        <v>23600</v>
      </c>
      <c r="H10" s="42">
        <f t="shared" si="2"/>
        <v>23600</v>
      </c>
      <c r="I10" s="25"/>
      <c r="J10" s="26"/>
    </row>
    <row r="11" spans="1:10" x14ac:dyDescent="0.25">
      <c r="B11" s="10">
        <v>6</v>
      </c>
      <c r="C11" s="41">
        <v>31000</v>
      </c>
      <c r="D11" s="42">
        <v>12500</v>
      </c>
      <c r="E11" s="41">
        <f t="shared" si="0"/>
        <v>18500</v>
      </c>
      <c r="F11" s="41">
        <f>40%*E11</f>
        <v>7400</v>
      </c>
      <c r="G11" s="41">
        <f t="shared" si="1"/>
        <v>23600</v>
      </c>
      <c r="H11" s="42">
        <f t="shared" si="2"/>
        <v>23600</v>
      </c>
      <c r="I11" s="25"/>
      <c r="J11" s="26"/>
    </row>
    <row r="12" spans="1:10" x14ac:dyDescent="0.25">
      <c r="B12" s="10">
        <v>7</v>
      </c>
      <c r="C12" s="41">
        <v>31000</v>
      </c>
      <c r="D12" s="42">
        <v>12500</v>
      </c>
      <c r="E12" s="41">
        <f t="shared" si="0"/>
        <v>18500</v>
      </c>
      <c r="F12" s="41">
        <f>40%*E12</f>
        <v>7400</v>
      </c>
      <c r="G12" s="41">
        <f t="shared" si="1"/>
        <v>23600</v>
      </c>
      <c r="H12" s="42">
        <f t="shared" si="2"/>
        <v>23600</v>
      </c>
      <c r="I12" s="25"/>
      <c r="J12" s="26"/>
    </row>
    <row r="13" spans="1:10" x14ac:dyDescent="0.25">
      <c r="B13" s="10">
        <v>8</v>
      </c>
      <c r="C13" s="41">
        <v>31000</v>
      </c>
      <c r="D13" s="42">
        <v>12500</v>
      </c>
      <c r="E13" s="41">
        <f t="shared" si="0"/>
        <v>18500</v>
      </c>
      <c r="F13" s="41">
        <f>40%*E13</f>
        <v>7400</v>
      </c>
      <c r="G13" s="41">
        <f t="shared" si="1"/>
        <v>23600</v>
      </c>
      <c r="H13" s="42">
        <f t="shared" si="2"/>
        <v>23600</v>
      </c>
      <c r="I13" s="25"/>
      <c r="J13" s="26"/>
    </row>
    <row r="14" spans="1:10" x14ac:dyDescent="0.25">
      <c r="B14" s="24"/>
      <c r="C14" s="41"/>
      <c r="D14" s="42"/>
      <c r="E14" s="41"/>
      <c r="F14" s="41"/>
      <c r="G14" s="41" t="s">
        <v>20</v>
      </c>
      <c r="H14" s="42">
        <f>SUM(H5:H13)</f>
        <v>88800</v>
      </c>
      <c r="I14" s="25"/>
      <c r="J14" s="26"/>
    </row>
    <row r="15" spans="1:10" ht="15.75" thickBot="1" x14ac:dyDescent="0.3">
      <c r="B15" s="39" t="s">
        <v>21</v>
      </c>
      <c r="C15" s="38"/>
      <c r="D15" s="38"/>
      <c r="E15" s="38"/>
      <c r="F15" s="38"/>
      <c r="G15" s="38"/>
      <c r="H15" s="38"/>
      <c r="I15" s="38"/>
      <c r="J15" s="40"/>
    </row>
    <row r="16" spans="1:10" ht="15.75" thickTop="1" x14ac:dyDescent="0.25"/>
    <row r="17" spans="1:10" ht="15.75" thickBot="1" x14ac:dyDescent="0.3">
      <c r="A17" t="s">
        <v>22</v>
      </c>
    </row>
    <row r="18" spans="1:10" ht="15.75" thickTop="1" x14ac:dyDescent="0.25">
      <c r="B18" s="19"/>
      <c r="C18" s="22"/>
      <c r="D18" s="22"/>
      <c r="E18" s="22"/>
      <c r="F18" s="22"/>
      <c r="G18" s="22"/>
      <c r="H18" s="30" t="s">
        <v>23</v>
      </c>
      <c r="I18" s="36">
        <v>0.12</v>
      </c>
      <c r="J18" s="23"/>
    </row>
    <row r="19" spans="1:10" ht="30" x14ac:dyDescent="0.25">
      <c r="B19" s="31" t="s">
        <v>1</v>
      </c>
      <c r="C19" s="32" t="s">
        <v>5</v>
      </c>
      <c r="D19" s="33" t="s">
        <v>2</v>
      </c>
      <c r="E19" s="34" t="s">
        <v>3</v>
      </c>
      <c r="F19" s="13" t="s">
        <v>6</v>
      </c>
      <c r="G19" s="35" t="s">
        <v>7</v>
      </c>
      <c r="H19" s="11" t="s">
        <v>12</v>
      </c>
      <c r="I19" s="25"/>
      <c r="J19" s="26"/>
    </row>
    <row r="20" spans="1:10" x14ac:dyDescent="0.25">
      <c r="B20" s="31">
        <v>0</v>
      </c>
      <c r="C20" s="43">
        <v>-15000</v>
      </c>
      <c r="D20" s="44">
        <v>0</v>
      </c>
      <c r="E20" s="45">
        <v>0</v>
      </c>
      <c r="F20" s="41">
        <v>0</v>
      </c>
      <c r="G20" s="45">
        <v>0</v>
      </c>
      <c r="H20" s="42">
        <v>-15000</v>
      </c>
      <c r="I20" s="25"/>
      <c r="J20" s="26"/>
    </row>
    <row r="21" spans="1:10" x14ac:dyDescent="0.25">
      <c r="B21" s="10">
        <v>1</v>
      </c>
      <c r="C21" s="41">
        <v>20000</v>
      </c>
      <c r="D21" s="42">
        <v>5000</v>
      </c>
      <c r="E21" s="41">
        <f>C21-D21</f>
        <v>15000</v>
      </c>
      <c r="F21" s="41">
        <f>40%*E21</f>
        <v>6000</v>
      </c>
      <c r="G21" s="41">
        <f>C21-F21</f>
        <v>14000</v>
      </c>
      <c r="H21" s="42">
        <f>G21/(1+$I$18)^B21</f>
        <v>12499.999999999998</v>
      </c>
      <c r="I21" s="25"/>
      <c r="J21" s="26"/>
    </row>
    <row r="22" spans="1:10" x14ac:dyDescent="0.25">
      <c r="B22" s="10">
        <v>2</v>
      </c>
      <c r="C22" s="41">
        <v>20000</v>
      </c>
      <c r="D22" s="42">
        <v>5000</v>
      </c>
      <c r="E22" s="41">
        <f t="shared" ref="E22:E28" si="3">C22-D22</f>
        <v>15000</v>
      </c>
      <c r="F22" s="41">
        <f>40%*E22</f>
        <v>6000</v>
      </c>
      <c r="G22" s="41">
        <f t="shared" ref="G22:G28" si="4">C22-F22</f>
        <v>14000</v>
      </c>
      <c r="H22" s="42">
        <f>G22/(1+$I$18)^B22</f>
        <v>11160.714285714284</v>
      </c>
      <c r="I22" s="25"/>
      <c r="J22" s="26"/>
    </row>
    <row r="23" spans="1:10" x14ac:dyDescent="0.25">
      <c r="B23" s="10">
        <v>3</v>
      </c>
      <c r="C23" s="41">
        <v>20000</v>
      </c>
      <c r="D23" s="42">
        <v>5000</v>
      </c>
      <c r="E23" s="41">
        <f t="shared" si="3"/>
        <v>15000</v>
      </c>
      <c r="F23" s="41">
        <f>40%*E23</f>
        <v>6000</v>
      </c>
      <c r="G23" s="41">
        <f t="shared" si="4"/>
        <v>14000</v>
      </c>
      <c r="H23" s="42">
        <f>G23/(1+$I$18)^B23</f>
        <v>9964.9234693877515</v>
      </c>
      <c r="I23" s="25"/>
      <c r="J23" s="26"/>
    </row>
    <row r="24" spans="1:10" x14ac:dyDescent="0.25">
      <c r="B24" s="10">
        <v>4</v>
      </c>
      <c r="C24" s="41">
        <v>20000</v>
      </c>
      <c r="D24" s="42">
        <v>5000</v>
      </c>
      <c r="E24" s="41">
        <f t="shared" si="3"/>
        <v>15000</v>
      </c>
      <c r="F24" s="41">
        <f>40%*E24</f>
        <v>6000</v>
      </c>
      <c r="G24" s="41">
        <f t="shared" si="4"/>
        <v>14000</v>
      </c>
      <c r="H24" s="42">
        <f>G24/(1+$I$18)^B24</f>
        <v>8897.2530976676371</v>
      </c>
      <c r="I24" s="25"/>
      <c r="J24" s="26"/>
    </row>
    <row r="25" spans="1:10" x14ac:dyDescent="0.25">
      <c r="B25" s="10">
        <v>5</v>
      </c>
      <c r="C25" s="41">
        <v>20000</v>
      </c>
      <c r="D25" s="42">
        <v>5000</v>
      </c>
      <c r="E25" s="41">
        <f t="shared" si="3"/>
        <v>15000</v>
      </c>
      <c r="F25" s="41">
        <f>40%*E25</f>
        <v>6000</v>
      </c>
      <c r="G25" s="41">
        <f t="shared" si="4"/>
        <v>14000</v>
      </c>
      <c r="H25" s="42">
        <f>G25/(1+$I$18)^B25</f>
        <v>7943.9759800603888</v>
      </c>
      <c r="I25" s="25"/>
      <c r="J25" s="26"/>
    </row>
    <row r="26" spans="1:10" x14ac:dyDescent="0.25">
      <c r="B26" s="10">
        <v>6</v>
      </c>
      <c r="C26" s="41">
        <v>20000</v>
      </c>
      <c r="D26" s="42">
        <v>5000</v>
      </c>
      <c r="E26" s="41">
        <f t="shared" si="3"/>
        <v>15000</v>
      </c>
      <c r="F26" s="41">
        <f>40%*E26</f>
        <v>6000</v>
      </c>
      <c r="G26" s="41">
        <f t="shared" si="4"/>
        <v>14000</v>
      </c>
      <c r="H26" s="42">
        <f>G26/(1+$I$18)^B26</f>
        <v>7092.8356964824898</v>
      </c>
      <c r="I26" s="25"/>
      <c r="J26" s="26"/>
    </row>
    <row r="27" spans="1:10" x14ac:dyDescent="0.25">
      <c r="B27" s="10">
        <v>7</v>
      </c>
      <c r="C27" s="41">
        <v>20000</v>
      </c>
      <c r="D27" s="42">
        <v>5000</v>
      </c>
      <c r="E27" s="41">
        <f t="shared" si="3"/>
        <v>15000</v>
      </c>
      <c r="F27" s="41">
        <f>40%*E27</f>
        <v>6000</v>
      </c>
      <c r="G27" s="41">
        <f t="shared" si="4"/>
        <v>14000</v>
      </c>
      <c r="H27" s="42">
        <f>G27/(1+$I$18)^B27</f>
        <v>6332.8890147165084</v>
      </c>
      <c r="I27" s="25"/>
      <c r="J27" s="26"/>
    </row>
    <row r="28" spans="1:10" x14ac:dyDescent="0.25">
      <c r="B28" s="10">
        <v>8</v>
      </c>
      <c r="C28" s="41">
        <v>20000</v>
      </c>
      <c r="D28" s="42">
        <v>5000</v>
      </c>
      <c r="E28" s="41">
        <f t="shared" si="3"/>
        <v>15000</v>
      </c>
      <c r="F28" s="41">
        <f>40%*E28</f>
        <v>6000</v>
      </c>
      <c r="G28" s="41">
        <f t="shared" si="4"/>
        <v>14000</v>
      </c>
      <c r="H28" s="42">
        <f>G28/(1+$I$18)^B28</f>
        <v>5654.3651917111674</v>
      </c>
      <c r="I28" s="25"/>
      <c r="J28" s="26"/>
    </row>
    <row r="29" spans="1:10" x14ac:dyDescent="0.25">
      <c r="B29" s="24"/>
      <c r="C29" s="41"/>
      <c r="D29" s="42"/>
      <c r="E29" s="41"/>
      <c r="F29" s="41"/>
      <c r="G29" s="41" t="s">
        <v>20</v>
      </c>
      <c r="H29" s="42">
        <f>SUM(H20:H28)</f>
        <v>54546.956735740227</v>
      </c>
      <c r="I29" s="25"/>
      <c r="J29" s="26"/>
    </row>
    <row r="30" spans="1:10" ht="15.75" thickBot="1" x14ac:dyDescent="0.3">
      <c r="B30" s="39"/>
      <c r="C30" s="38"/>
      <c r="D30" s="38"/>
      <c r="E30" s="38"/>
      <c r="F30" s="38"/>
      <c r="G30" s="38"/>
      <c r="H30" s="38"/>
      <c r="I30" s="38"/>
      <c r="J30" s="40"/>
    </row>
    <row r="31" spans="1:10" ht="15.75" thickTop="1" x14ac:dyDescent="0.25"/>
    <row r="32" spans="1:10" x14ac:dyDescent="0.25">
      <c r="B32" t="s">
        <v>24</v>
      </c>
      <c r="F32" s="46">
        <v>88800</v>
      </c>
    </row>
    <row r="33" spans="2:6" x14ac:dyDescent="0.25">
      <c r="C33" t="s">
        <v>25</v>
      </c>
      <c r="F33" s="46">
        <v>12000</v>
      </c>
    </row>
    <row r="34" spans="2:6" ht="15.75" thickBot="1" x14ac:dyDescent="0.3">
      <c r="F34" s="47">
        <f>SUM(F32:F33)</f>
        <v>100800</v>
      </c>
    </row>
    <row r="35" spans="2:6" x14ac:dyDescent="0.25">
      <c r="F35" s="46"/>
    </row>
    <row r="36" spans="2:6" x14ac:dyDescent="0.25">
      <c r="B36" t="s">
        <v>26</v>
      </c>
      <c r="F36" s="46">
        <v>54547</v>
      </c>
    </row>
    <row r="38" spans="2:6" x14ac:dyDescent="0.25">
      <c r="B38" t="s">
        <v>27</v>
      </c>
    </row>
  </sheetData>
  <mergeCells count="2">
    <mergeCell ref="B15:J15"/>
    <mergeCell ref="B30:J30"/>
  </mergeCells>
  <pageMargins left="0.7" right="0.7" top="0.75" bottom="0.75" header="0.3" footer="0.3"/>
  <pageSetup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4"/>
  <sheetViews>
    <sheetView zoomScaleNormal="100" workbookViewId="0">
      <selection activeCell="K12" sqref="K12"/>
    </sheetView>
  </sheetViews>
  <sheetFormatPr defaultRowHeight="15" x14ac:dyDescent="0.25"/>
  <cols>
    <col min="3" max="3" width="13.42578125" bestFit="1" customWidth="1"/>
    <col min="4" max="4" width="14" bestFit="1" customWidth="1"/>
    <col min="5" max="6" width="11.5703125" bestFit="1" customWidth="1"/>
    <col min="7" max="8" width="13.42578125" bestFit="1" customWidth="1"/>
  </cols>
  <sheetData>
    <row r="2" spans="1:10" ht="15.75" thickBot="1" x14ac:dyDescent="0.3">
      <c r="A2" t="s">
        <v>28</v>
      </c>
      <c r="H2" s="2"/>
    </row>
    <row r="3" spans="1:10" ht="15.75" thickTop="1" x14ac:dyDescent="0.25">
      <c r="B3" s="19"/>
      <c r="C3" s="22"/>
      <c r="D3" s="22"/>
      <c r="E3" s="22"/>
      <c r="F3" s="22"/>
      <c r="G3" s="22"/>
      <c r="H3" s="30" t="s">
        <v>15</v>
      </c>
      <c r="I3" s="36">
        <v>0.2</v>
      </c>
      <c r="J3" s="23"/>
    </row>
    <row r="4" spans="1:10" ht="30" x14ac:dyDescent="0.25">
      <c r="B4" s="31" t="s">
        <v>1</v>
      </c>
      <c r="C4" s="32" t="s">
        <v>5</v>
      </c>
      <c r="D4" s="33" t="s">
        <v>2</v>
      </c>
      <c r="E4" s="34" t="s">
        <v>3</v>
      </c>
      <c r="F4" s="13" t="s">
        <v>6</v>
      </c>
      <c r="G4" s="35" t="s">
        <v>7</v>
      </c>
      <c r="H4" s="11" t="s">
        <v>12</v>
      </c>
      <c r="I4" s="25"/>
      <c r="J4" s="26"/>
    </row>
    <row r="5" spans="1:10" x14ac:dyDescent="0.25">
      <c r="B5" s="10">
        <v>0</v>
      </c>
      <c r="C5" s="41">
        <v>-10000</v>
      </c>
      <c r="D5" s="42">
        <v>0</v>
      </c>
      <c r="E5" s="41" t="s">
        <v>4</v>
      </c>
      <c r="F5" s="41">
        <v>0</v>
      </c>
      <c r="G5" s="41">
        <v>-10000</v>
      </c>
      <c r="H5" s="42">
        <f>G5/(1+$I$3)^B5</f>
        <v>-10000</v>
      </c>
      <c r="I5" s="25"/>
      <c r="J5" s="26"/>
    </row>
    <row r="6" spans="1:10" x14ac:dyDescent="0.25">
      <c r="B6" s="10">
        <v>1</v>
      </c>
      <c r="C6" s="41">
        <v>3000</v>
      </c>
      <c r="D6" s="42">
        <v>2000</v>
      </c>
      <c r="E6" s="41">
        <f>C6-D6</f>
        <v>1000</v>
      </c>
      <c r="F6" s="41">
        <f>40%*E6</f>
        <v>400</v>
      </c>
      <c r="G6" s="41">
        <f>C6-F6</f>
        <v>2600</v>
      </c>
      <c r="H6" s="42">
        <f>G6/(1+$I$3)^B6</f>
        <v>2166.666666666667</v>
      </c>
      <c r="I6" s="25"/>
      <c r="J6" s="26"/>
    </row>
    <row r="7" spans="1:10" x14ac:dyDescent="0.25">
      <c r="B7" s="10">
        <v>2</v>
      </c>
      <c r="C7" s="41">
        <v>3000</v>
      </c>
      <c r="D7" s="42">
        <v>2000</v>
      </c>
      <c r="E7" s="41">
        <f t="shared" ref="E7:E10" si="0">C7-D7</f>
        <v>1000</v>
      </c>
      <c r="F7" s="41">
        <f>40%*E7</f>
        <v>400</v>
      </c>
      <c r="G7" s="41">
        <f t="shared" ref="G7:G10" si="1">C7-F7</f>
        <v>2600</v>
      </c>
      <c r="H7" s="42">
        <f>G7/(1+$I$3)^B7</f>
        <v>1805.5555555555557</v>
      </c>
      <c r="I7" s="25"/>
      <c r="J7" s="26"/>
    </row>
    <row r="8" spans="1:10" x14ac:dyDescent="0.25">
      <c r="B8" s="10">
        <v>3</v>
      </c>
      <c r="C8" s="41">
        <v>3000</v>
      </c>
      <c r="D8" s="42">
        <v>2000</v>
      </c>
      <c r="E8" s="41">
        <f t="shared" si="0"/>
        <v>1000</v>
      </c>
      <c r="F8" s="41">
        <f>40%*E8</f>
        <v>400</v>
      </c>
      <c r="G8" s="41">
        <f t="shared" si="1"/>
        <v>2600</v>
      </c>
      <c r="H8" s="42">
        <f>G8/(1+$I$3)^B8</f>
        <v>1504.6296296296296</v>
      </c>
      <c r="I8" s="25"/>
      <c r="J8" s="26"/>
    </row>
    <row r="9" spans="1:10" x14ac:dyDescent="0.25">
      <c r="B9" s="10">
        <v>4</v>
      </c>
      <c r="C9" s="41">
        <v>3000</v>
      </c>
      <c r="D9" s="42">
        <v>2000</v>
      </c>
      <c r="E9" s="41">
        <f t="shared" si="0"/>
        <v>1000</v>
      </c>
      <c r="F9" s="41">
        <f>40%*E9</f>
        <v>400</v>
      </c>
      <c r="G9" s="41">
        <f t="shared" si="1"/>
        <v>2600</v>
      </c>
      <c r="H9" s="42">
        <f>G9/(1+$I$3)^B9</f>
        <v>1253.8580246913582</v>
      </c>
      <c r="I9" s="25"/>
      <c r="J9" s="26"/>
    </row>
    <row r="10" spans="1:10" x14ac:dyDescent="0.25">
      <c r="B10" s="10">
        <v>5</v>
      </c>
      <c r="C10" s="41">
        <v>3000</v>
      </c>
      <c r="D10" s="42">
        <v>2000</v>
      </c>
      <c r="E10" s="41">
        <f t="shared" si="0"/>
        <v>1000</v>
      </c>
      <c r="F10" s="41">
        <f>40%*E10</f>
        <v>400</v>
      </c>
      <c r="G10" s="50">
        <f t="shared" si="1"/>
        <v>2600</v>
      </c>
      <c r="H10" s="51">
        <f>G10/(1+$I$3)^B10</f>
        <v>1044.8816872427983</v>
      </c>
      <c r="I10" s="25"/>
      <c r="J10" s="26"/>
    </row>
    <row r="11" spans="1:10" ht="15.75" thickBot="1" x14ac:dyDescent="0.3">
      <c r="B11" s="14"/>
      <c r="C11" s="52"/>
      <c r="D11" s="53"/>
      <c r="E11" s="52"/>
      <c r="F11" s="52"/>
      <c r="G11" s="54" t="s">
        <v>12</v>
      </c>
      <c r="H11" s="55">
        <f>SUM(H5:H10)</f>
        <v>-2224.4084362139915</v>
      </c>
      <c r="I11" s="56"/>
      <c r="J11" s="29"/>
    </row>
    <row r="12" spans="1:10" ht="15.75" thickTop="1" x14ac:dyDescent="0.25"/>
    <row r="14" spans="1:10" x14ac:dyDescent="0.25">
      <c r="A14" t="s">
        <v>29</v>
      </c>
      <c r="B14" t="s">
        <v>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R11" sqref="R11"/>
    </sheetView>
  </sheetViews>
  <sheetFormatPr defaultRowHeight="15" x14ac:dyDescent="0.25"/>
  <cols>
    <col min="2" max="5" width="9.140625" style="1"/>
    <col min="8" max="8" width="12" bestFit="1" customWidth="1"/>
  </cols>
  <sheetData>
    <row r="1" spans="1:15" ht="15.75" thickBot="1" x14ac:dyDescent="0.3">
      <c r="A1" t="s">
        <v>31</v>
      </c>
    </row>
    <row r="2" spans="1:15" ht="15.75" thickTop="1" x14ac:dyDescent="0.25">
      <c r="B2" s="57"/>
      <c r="C2" s="8" t="s">
        <v>35</v>
      </c>
      <c r="D2" s="8"/>
      <c r="E2" s="58">
        <v>0.1</v>
      </c>
      <c r="F2" s="22"/>
      <c r="G2" s="22"/>
      <c r="H2" s="22"/>
      <c r="I2" s="22"/>
      <c r="J2" s="22"/>
      <c r="K2" s="22"/>
      <c r="L2" s="23"/>
    </row>
    <row r="3" spans="1:15" x14ac:dyDescent="0.25">
      <c r="B3" s="10" t="s">
        <v>1</v>
      </c>
      <c r="C3" s="13" t="s">
        <v>32</v>
      </c>
      <c r="D3" s="13" t="s">
        <v>33</v>
      </c>
      <c r="E3" s="13" t="s">
        <v>34</v>
      </c>
      <c r="F3" s="13" t="s">
        <v>36</v>
      </c>
      <c r="G3" s="13" t="s">
        <v>37</v>
      </c>
      <c r="H3" s="13" t="s">
        <v>38</v>
      </c>
      <c r="I3" s="25"/>
      <c r="J3" s="25"/>
      <c r="K3" s="25"/>
      <c r="L3" s="26"/>
    </row>
    <row r="4" spans="1:15" x14ac:dyDescent="0.25">
      <c r="B4" s="10">
        <v>0</v>
      </c>
      <c r="C4" s="13">
        <v>-1</v>
      </c>
      <c r="D4" s="13">
        <v>-1</v>
      </c>
      <c r="E4" s="13">
        <v>-1</v>
      </c>
      <c r="F4" s="25">
        <f>C4/(1+$E$2)^B4</f>
        <v>-1</v>
      </c>
      <c r="G4" s="25">
        <f>D4/(1+$E$2)^B4</f>
        <v>-1</v>
      </c>
      <c r="H4" s="25">
        <f>E4/(1+$E$2)^B4</f>
        <v>-1</v>
      </c>
      <c r="I4" s="25"/>
      <c r="J4" s="25"/>
      <c r="K4" s="25"/>
      <c r="L4" s="26"/>
    </row>
    <row r="5" spans="1:15" x14ac:dyDescent="0.25">
      <c r="B5" s="10">
        <v>1</v>
      </c>
      <c r="C5" s="13">
        <v>0</v>
      </c>
      <c r="D5" s="13">
        <v>1</v>
      </c>
      <c r="E5" s="13">
        <v>0</v>
      </c>
      <c r="F5" s="25">
        <f>C5/(1+$E$2)^B5</f>
        <v>0</v>
      </c>
      <c r="G5" s="25">
        <f>D5/(1+$E$2)^B5</f>
        <v>0.90909090909090906</v>
      </c>
      <c r="H5" s="25">
        <f>E5/(1+$E$2)^B5</f>
        <v>0</v>
      </c>
      <c r="I5" s="25"/>
      <c r="J5" s="25"/>
      <c r="K5" s="25"/>
      <c r="L5" s="26"/>
    </row>
    <row r="6" spans="1:15" x14ac:dyDescent="0.25">
      <c r="B6" s="10">
        <v>2</v>
      </c>
      <c r="C6" s="13">
        <v>2</v>
      </c>
      <c r="D6" s="13">
        <v>0</v>
      </c>
      <c r="E6" s="13">
        <v>0</v>
      </c>
      <c r="F6" s="25">
        <f>C6/(1+$E$2)^B6</f>
        <v>1.6528925619834709</v>
      </c>
      <c r="G6" s="25">
        <f>D6/(1+$E$2)^B6</f>
        <v>0</v>
      </c>
      <c r="H6" s="25">
        <f>E6/(1+$E$2)^B6</f>
        <v>0</v>
      </c>
      <c r="I6" s="25"/>
      <c r="J6" s="25"/>
      <c r="K6" s="25"/>
      <c r="L6" s="26"/>
    </row>
    <row r="7" spans="1:15" x14ac:dyDescent="0.25">
      <c r="B7" s="10">
        <v>3</v>
      </c>
      <c r="C7" s="13">
        <v>-1</v>
      </c>
      <c r="D7" s="13">
        <v>1</v>
      </c>
      <c r="E7" s="13">
        <v>3</v>
      </c>
      <c r="F7" s="25">
        <f>C7/(1+$E$2)^B7</f>
        <v>-0.75131480090157754</v>
      </c>
      <c r="G7" s="25">
        <f>D7/(1+$E$2)^B7</f>
        <v>0.75131480090157754</v>
      </c>
      <c r="H7" s="25">
        <f>E7/(1+$E$2)^B7</f>
        <v>2.2539444027047324</v>
      </c>
      <c r="I7" s="25"/>
      <c r="J7" s="25"/>
      <c r="K7" s="25"/>
      <c r="L7" s="26"/>
    </row>
    <row r="8" spans="1:15" x14ac:dyDescent="0.25">
      <c r="B8" s="10" t="s">
        <v>39</v>
      </c>
      <c r="C8" s="13"/>
      <c r="D8" s="13"/>
      <c r="E8" s="13"/>
      <c r="F8" s="25">
        <f>SUM(F4:F7)</f>
        <v>-9.8422238918106641E-2</v>
      </c>
      <c r="G8" s="25">
        <f>SUM(G4:G7)</f>
        <v>0.6604057099924866</v>
      </c>
      <c r="H8" s="25">
        <f>SUM(H4:H7)</f>
        <v>1.2539444027047324</v>
      </c>
      <c r="I8" s="25"/>
      <c r="J8" s="25"/>
      <c r="K8" s="25"/>
      <c r="L8" s="26"/>
    </row>
    <row r="9" spans="1:15" x14ac:dyDescent="0.25">
      <c r="B9" s="10"/>
      <c r="C9" s="13"/>
      <c r="D9" s="13"/>
      <c r="E9" s="13"/>
      <c r="F9" s="25"/>
      <c r="G9" s="25"/>
      <c r="H9" s="25"/>
      <c r="I9" s="25"/>
      <c r="J9" s="25"/>
      <c r="K9" s="25"/>
      <c r="L9" s="26"/>
    </row>
    <row r="10" spans="1:15" ht="15.75" thickBot="1" x14ac:dyDescent="0.3">
      <c r="B10" s="65" t="s">
        <v>40</v>
      </c>
      <c r="C10" s="66"/>
      <c r="D10" s="66"/>
      <c r="E10" s="66"/>
      <c r="F10" s="66"/>
      <c r="G10" s="66"/>
      <c r="H10" s="66"/>
      <c r="I10" s="66"/>
      <c r="J10" s="66"/>
      <c r="K10" s="66"/>
      <c r="L10" s="29"/>
    </row>
    <row r="11" spans="1:15" ht="15.75" thickTop="1" x14ac:dyDescent="0.25"/>
    <row r="12" spans="1:15" ht="15.75" thickBot="1" x14ac:dyDescent="0.3"/>
    <row r="13" spans="1:15" ht="15.75" thickTop="1" x14ac:dyDescent="0.25">
      <c r="A13" t="s">
        <v>41</v>
      </c>
      <c r="B13" s="59" t="s">
        <v>42</v>
      </c>
      <c r="C13" s="60"/>
      <c r="D13" s="60"/>
      <c r="E13" s="60"/>
      <c r="F13" s="60"/>
      <c r="G13" s="60"/>
      <c r="H13" s="60"/>
      <c r="I13" s="60"/>
      <c r="J13" s="60"/>
      <c r="K13" s="60"/>
      <c r="L13" s="22"/>
      <c r="M13" s="22"/>
      <c r="N13" s="22"/>
      <c r="O13" s="23"/>
    </row>
    <row r="14" spans="1:15" x14ac:dyDescent="0.25">
      <c r="B14" s="10"/>
      <c r="C14" s="13"/>
      <c r="D14" s="13"/>
      <c r="E14" s="13"/>
      <c r="F14" s="25"/>
      <c r="G14" s="25"/>
      <c r="H14" s="25"/>
      <c r="I14" s="25"/>
      <c r="J14" s="25"/>
      <c r="K14" s="25"/>
      <c r="L14" s="25"/>
      <c r="M14" s="25"/>
      <c r="N14" s="25"/>
      <c r="O14" s="26"/>
    </row>
    <row r="15" spans="1:15" x14ac:dyDescent="0.25">
      <c r="B15" s="61" t="s">
        <v>43</v>
      </c>
      <c r="C15" s="62"/>
      <c r="D15" s="62"/>
      <c r="E15" s="62"/>
      <c r="F15" s="62"/>
      <c r="G15" s="62"/>
      <c r="H15" s="62"/>
      <c r="I15" s="62"/>
      <c r="J15" s="62"/>
      <c r="K15" s="62"/>
      <c r="L15" s="25"/>
      <c r="M15" s="25"/>
      <c r="N15" s="25"/>
      <c r="O15" s="26"/>
    </row>
    <row r="16" spans="1:15" x14ac:dyDescent="0.25">
      <c r="B16" s="10"/>
      <c r="C16" s="13"/>
      <c r="D16" s="13"/>
      <c r="E16" s="13"/>
      <c r="F16" s="25"/>
      <c r="G16" s="25"/>
      <c r="H16" s="25"/>
      <c r="I16" s="25"/>
      <c r="J16" s="25"/>
      <c r="K16" s="25"/>
      <c r="L16" s="25"/>
      <c r="M16" s="25"/>
      <c r="N16" s="25"/>
      <c r="O16" s="26"/>
    </row>
    <row r="17" spans="2:15" x14ac:dyDescent="0.25">
      <c r="B17" s="63" t="s">
        <v>44</v>
      </c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25"/>
      <c r="N17" s="25"/>
      <c r="O17" s="26"/>
    </row>
    <row r="18" spans="2:15" x14ac:dyDescent="0.25">
      <c r="B18" s="10"/>
      <c r="C18" s="13"/>
      <c r="D18" s="13"/>
      <c r="E18" s="13"/>
      <c r="F18" s="25"/>
      <c r="G18" s="25"/>
      <c r="H18" s="25"/>
      <c r="I18" s="25"/>
      <c r="J18" s="25"/>
      <c r="K18" s="25"/>
      <c r="L18" s="25"/>
      <c r="M18" s="25"/>
      <c r="N18" s="25"/>
      <c r="O18" s="26"/>
    </row>
    <row r="19" spans="2:15" ht="15.75" thickBot="1" x14ac:dyDescent="0.3">
      <c r="B19" s="37"/>
      <c r="C19" s="28"/>
      <c r="D19" s="28"/>
      <c r="E19" s="28"/>
      <c r="F19" s="56"/>
      <c r="G19" s="56"/>
      <c r="H19" s="56"/>
      <c r="I19" s="56"/>
      <c r="J19" s="56"/>
      <c r="K19" s="56"/>
      <c r="L19" s="56"/>
      <c r="M19" s="56"/>
      <c r="N19" s="56"/>
      <c r="O19" s="29"/>
    </row>
    <row r="20" spans="2:15" ht="15.75" thickTop="1" x14ac:dyDescent="0.25"/>
  </sheetData>
  <mergeCells count="3">
    <mergeCell ref="B10:K10"/>
    <mergeCell ref="B13:K13"/>
    <mergeCell ref="B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Q 1</vt:lpstr>
      <vt:lpstr>Q2</vt:lpstr>
      <vt:lpstr>Q3</vt:lpstr>
      <vt:lpstr>Q4</vt:lpstr>
      <vt:lpstr>Q5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2020-10-20T17:06:57Z</dcterms:created>
  <dcterms:modified xsi:type="dcterms:W3CDTF">2020-10-21T07:17:57Z</dcterms:modified>
</cp:coreProperties>
</file>